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0 - Info de las áreas\IT\Página Web\Transparencia\2019-01\"/>
    </mc:Choice>
  </mc:AlternateContent>
  <xr:revisionPtr revIDLastSave="0" documentId="8_{7B01D710-A06A-4207-BF0A-13C4C0B56261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NERO" sheetId="1" r:id="rId1"/>
  </sheets>
  <definedNames>
    <definedName name="_xlnm.Print_Titles" localSheetId="0">ENERO!$1:$2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 l="1"/>
  <c r="K62" i="1" s="1"/>
  <c r="K61" i="1" s="1"/>
  <c r="H58" i="1"/>
  <c r="J58" i="1" s="1"/>
  <c r="H59" i="1"/>
  <c r="J59" i="1" s="1"/>
  <c r="H60" i="1"/>
  <c r="J60" i="1" s="1"/>
  <c r="H57" i="1"/>
  <c r="J57" i="1" s="1"/>
  <c r="H51" i="1"/>
  <c r="J51" i="1" s="1"/>
  <c r="H52" i="1"/>
  <c r="I52" i="1" s="1"/>
  <c r="H53" i="1"/>
  <c r="I53" i="1" s="1"/>
  <c r="H54" i="1"/>
  <c r="J54" i="1" s="1"/>
  <c r="H55" i="1"/>
  <c r="J55" i="1" s="1"/>
  <c r="H50" i="1"/>
  <c r="J50" i="1" s="1"/>
  <c r="H37" i="1"/>
  <c r="I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I43" i="1" s="1"/>
  <c r="H44" i="1"/>
  <c r="K44" i="1" s="1"/>
  <c r="H45" i="1"/>
  <c r="I45" i="1" s="1"/>
  <c r="H46" i="1"/>
  <c r="K46" i="1" s="1"/>
  <c r="H47" i="1"/>
  <c r="K47" i="1" s="1"/>
  <c r="H48" i="1"/>
  <c r="K48" i="1" s="1"/>
  <c r="H36" i="1"/>
  <c r="J36" i="1" s="1"/>
  <c r="H34" i="1"/>
  <c r="J34" i="1" s="1"/>
  <c r="H20" i="1"/>
  <c r="I20" i="1" s="1"/>
  <c r="H21" i="1"/>
  <c r="K21" i="1" s="1"/>
  <c r="H22" i="1"/>
  <c r="K22" i="1" s="1"/>
  <c r="H23" i="1"/>
  <c r="J23" i="1" s="1"/>
  <c r="H24" i="1"/>
  <c r="K24" i="1" s="1"/>
  <c r="H25" i="1"/>
  <c r="I25" i="1" s="1"/>
  <c r="H26" i="1"/>
  <c r="I26" i="1" s="1"/>
  <c r="H27" i="1"/>
  <c r="I27" i="1" s="1"/>
  <c r="H28" i="1"/>
  <c r="K28" i="1" s="1"/>
  <c r="H29" i="1"/>
  <c r="I29" i="1" s="1"/>
  <c r="H30" i="1"/>
  <c r="K30" i="1" s="1"/>
  <c r="H31" i="1"/>
  <c r="J31" i="1" s="1"/>
  <c r="H32" i="1"/>
  <c r="K32" i="1" s="1"/>
  <c r="H33" i="1"/>
  <c r="I33" i="1" s="1"/>
  <c r="H19" i="1"/>
  <c r="J19" i="1" s="1"/>
  <c r="H5" i="1"/>
  <c r="K5" i="1" s="1"/>
  <c r="H6" i="1"/>
  <c r="J6" i="1" s="1"/>
  <c r="H7" i="1"/>
  <c r="J7" i="1" s="1"/>
  <c r="H8" i="1"/>
  <c r="J8" i="1" s="1"/>
  <c r="H9" i="1"/>
  <c r="K9" i="1" s="1"/>
  <c r="H10" i="1"/>
  <c r="J10" i="1" s="1"/>
  <c r="H11" i="1"/>
  <c r="H12" i="1"/>
  <c r="J12" i="1" s="1"/>
  <c r="H13" i="1"/>
  <c r="K13" i="1" s="1"/>
  <c r="H14" i="1"/>
  <c r="J14" i="1" s="1"/>
  <c r="H15" i="1"/>
  <c r="J15" i="1" s="1"/>
  <c r="H16" i="1"/>
  <c r="J16" i="1" s="1"/>
  <c r="H17" i="1"/>
  <c r="K17" i="1" s="1"/>
  <c r="H4" i="1"/>
  <c r="J4" i="1" s="1"/>
  <c r="J22" i="1"/>
  <c r="J37" i="1"/>
  <c r="J38" i="1"/>
  <c r="J39" i="1"/>
  <c r="J40" i="1"/>
  <c r="J45" i="1"/>
  <c r="J47" i="1"/>
  <c r="J48" i="1"/>
  <c r="J20" i="1"/>
  <c r="J24" i="1"/>
  <c r="J25" i="1"/>
  <c r="J30" i="1"/>
  <c r="J32" i="1"/>
  <c r="J33" i="1"/>
  <c r="J11" i="1"/>
  <c r="J13" i="1"/>
  <c r="K60" i="1"/>
  <c r="K52" i="1"/>
  <c r="K37" i="1"/>
  <c r="K43" i="1"/>
  <c r="K26" i="1"/>
  <c r="K11" i="1"/>
  <c r="K4" i="1"/>
  <c r="I23" i="1"/>
  <c r="I31" i="1"/>
  <c r="I54" i="1"/>
  <c r="I57" i="1"/>
  <c r="I60" i="1"/>
  <c r="I5" i="1"/>
  <c r="I10" i="1"/>
  <c r="I11" i="1"/>
  <c r="I13" i="1"/>
  <c r="D61" i="1"/>
  <c r="E61" i="1"/>
  <c r="F61" i="1"/>
  <c r="G61" i="1"/>
  <c r="H61" i="1"/>
  <c r="D56" i="1"/>
  <c r="E56" i="1"/>
  <c r="F56" i="1"/>
  <c r="G56" i="1"/>
  <c r="D49" i="1"/>
  <c r="E49" i="1"/>
  <c r="F49" i="1"/>
  <c r="G49" i="1"/>
  <c r="D35" i="1"/>
  <c r="E35" i="1"/>
  <c r="F35" i="1"/>
  <c r="G35" i="1"/>
  <c r="D18" i="1"/>
  <c r="E18" i="1"/>
  <c r="F18" i="1"/>
  <c r="G18" i="1"/>
  <c r="D3" i="1"/>
  <c r="E3" i="1"/>
  <c r="F3" i="1"/>
  <c r="G3" i="1"/>
  <c r="C61" i="1"/>
  <c r="C56" i="1"/>
  <c r="C49" i="1"/>
  <c r="C35" i="1"/>
  <c r="C18" i="1"/>
  <c r="C3" i="1"/>
  <c r="J29" i="1" l="1"/>
  <c r="I50" i="1"/>
  <c r="K50" i="1"/>
  <c r="J28" i="1"/>
  <c r="I7" i="1"/>
  <c r="I42" i="1"/>
  <c r="K31" i="1"/>
  <c r="K54" i="1"/>
  <c r="J5" i="1"/>
  <c r="J26" i="1"/>
  <c r="I9" i="1"/>
  <c r="I46" i="1"/>
  <c r="K34" i="1"/>
  <c r="K55" i="1"/>
  <c r="J9" i="1"/>
  <c r="J27" i="1"/>
  <c r="J46" i="1"/>
  <c r="I6" i="1"/>
  <c r="I38" i="1"/>
  <c r="K27" i="1"/>
  <c r="K53" i="1"/>
  <c r="J44" i="1"/>
  <c r="J43" i="1"/>
  <c r="I15" i="1"/>
  <c r="K23" i="1"/>
  <c r="K57" i="1"/>
  <c r="J42" i="1"/>
  <c r="K20" i="1"/>
  <c r="I8" i="1"/>
  <c r="K45" i="1"/>
  <c r="J41" i="1"/>
  <c r="I12" i="1"/>
  <c r="I28" i="1"/>
  <c r="K58" i="1"/>
  <c r="I14" i="1"/>
  <c r="I17" i="1"/>
  <c r="J17" i="1"/>
  <c r="I16" i="1"/>
  <c r="I24" i="1"/>
  <c r="H35" i="1"/>
  <c r="I35" i="1" s="1"/>
  <c r="K51" i="1"/>
  <c r="I51" i="1"/>
  <c r="H56" i="1"/>
  <c r="I41" i="1"/>
  <c r="I30" i="1"/>
  <c r="K16" i="1"/>
  <c r="K8" i="1"/>
  <c r="J53" i="1"/>
  <c r="I22" i="1"/>
  <c r="I48" i="1"/>
  <c r="I44" i="1"/>
  <c r="I40" i="1"/>
  <c r="I36" i="1"/>
  <c r="K15" i="1"/>
  <c r="K7" i="1"/>
  <c r="I47" i="1"/>
  <c r="I39" i="1"/>
  <c r="I32" i="1"/>
  <c r="I19" i="1"/>
  <c r="K12" i="1"/>
  <c r="K19" i="1"/>
  <c r="J62" i="1"/>
  <c r="J61" i="1" s="1"/>
  <c r="I62" i="1"/>
  <c r="K59" i="1"/>
  <c r="I59" i="1"/>
  <c r="I58" i="1"/>
  <c r="I55" i="1"/>
  <c r="J52" i="1"/>
  <c r="H49" i="1"/>
  <c r="I49" i="1" s="1"/>
  <c r="K36" i="1"/>
  <c r="K35" i="1" s="1"/>
  <c r="I34" i="1"/>
  <c r="I21" i="1"/>
  <c r="K33" i="1"/>
  <c r="K29" i="1"/>
  <c r="K25" i="1"/>
  <c r="J21" i="1"/>
  <c r="H18" i="1"/>
  <c r="I18" i="1" s="1"/>
  <c r="H3" i="1"/>
  <c r="I3" i="1" s="1"/>
  <c r="K14" i="1"/>
  <c r="K10" i="1"/>
  <c r="K6" i="1"/>
  <c r="I4" i="1"/>
  <c r="I56" i="1"/>
  <c r="I61" i="1"/>
  <c r="D2" i="1"/>
  <c r="J35" i="1"/>
  <c r="E2" i="1"/>
  <c r="J3" i="1"/>
  <c r="G2" i="1"/>
  <c r="J56" i="1"/>
  <c r="F2" i="1"/>
  <c r="C2" i="1"/>
  <c r="J18" i="1" l="1"/>
  <c r="K49" i="1"/>
  <c r="J49" i="1"/>
  <c r="K56" i="1"/>
  <c r="K3" i="1"/>
  <c r="K18" i="1"/>
  <c r="H2" i="1"/>
  <c r="I2" i="1" s="1"/>
  <c r="J2" i="1"/>
  <c r="K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LMartinez</author>
  </authors>
  <commentList>
    <comment ref="A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<sst xmlns="http://schemas.openxmlformats.org/spreadsheetml/2006/main" count="130" uniqueCount="128">
  <si>
    <t>PRESUPUESTO MODIFICADO</t>
  </si>
  <si>
    <t>ASIGNACION A LA FECHA</t>
  </si>
  <si>
    <t>TOTAL EJECUTADO</t>
  </si>
  <si>
    <t>DISPONIBLE A LA FECHA</t>
  </si>
  <si>
    <t>SERVICIOS PERSONALES</t>
  </si>
  <si>
    <t>001</t>
  </si>
  <si>
    <t>PERSONAL FIJO</t>
  </si>
  <si>
    <t>020</t>
  </si>
  <si>
    <t>DIETAS</t>
  </si>
  <si>
    <t>030</t>
  </si>
  <si>
    <t>GASTOS DE REPRESENTACION FIJO</t>
  </si>
  <si>
    <t>040</t>
  </si>
  <si>
    <t>SOBRETIEMPO</t>
  </si>
  <si>
    <t>050</t>
  </si>
  <si>
    <t>071</t>
  </si>
  <si>
    <t>072</t>
  </si>
  <si>
    <t>073</t>
  </si>
  <si>
    <t>080</t>
  </si>
  <si>
    <t>091</t>
  </si>
  <si>
    <t>SUELDOS</t>
  </si>
  <si>
    <t>094</t>
  </si>
  <si>
    <t>096</t>
  </si>
  <si>
    <t>XIII MES</t>
  </si>
  <si>
    <t>098</t>
  </si>
  <si>
    <t>099</t>
  </si>
  <si>
    <t>CONTRIBUCIONES A LA SEGURIDAD SOCIAL</t>
  </si>
  <si>
    <t>SERVICIOS NO PERSONALES</t>
  </si>
  <si>
    <t>109</t>
  </si>
  <si>
    <t>OTROS ALQUILERES</t>
  </si>
  <si>
    <t>116</t>
  </si>
  <si>
    <t>120</t>
  </si>
  <si>
    <t>142</t>
  </si>
  <si>
    <t>VIATICOS EN EL EXTERIOR</t>
  </si>
  <si>
    <t>143</t>
  </si>
  <si>
    <t>VIATICOS A OTRAS PERSONAS</t>
  </si>
  <si>
    <t>151</t>
  </si>
  <si>
    <t>TRANSPORTE DENTRO DEL PAIS</t>
  </si>
  <si>
    <t>152</t>
  </si>
  <si>
    <t>TRANSPORTE DE O PARA EL EXTERIOR</t>
  </si>
  <si>
    <t>162</t>
  </si>
  <si>
    <t>COMISIONES Y GASTOS BANCARIOS</t>
  </si>
  <si>
    <t>163</t>
  </si>
  <si>
    <t>GASTOS JUDICIALES</t>
  </si>
  <si>
    <t>164</t>
  </si>
  <si>
    <t>GASTOS DE SEGUROS</t>
  </si>
  <si>
    <t>169</t>
  </si>
  <si>
    <t>171</t>
  </si>
  <si>
    <t xml:space="preserve">CONSULTORIAS  </t>
  </si>
  <si>
    <t>189</t>
  </si>
  <si>
    <t>OTROS MANTENIMIENTOS Y REPARACIONES</t>
  </si>
  <si>
    <t>195</t>
  </si>
  <si>
    <t>196</t>
  </si>
  <si>
    <t>MATERIALES Y SUMINISTROS</t>
  </si>
  <si>
    <t>201</t>
  </si>
  <si>
    <t>203</t>
  </si>
  <si>
    <t>BEBIDAS</t>
  </si>
  <si>
    <t>214</t>
  </si>
  <si>
    <t>PRENDAS DE VESTIR</t>
  </si>
  <si>
    <t>221</t>
  </si>
  <si>
    <t>DIESEL</t>
  </si>
  <si>
    <t>223</t>
  </si>
  <si>
    <t>GASOLINA</t>
  </si>
  <si>
    <t>231</t>
  </si>
  <si>
    <t>IMPRESOS</t>
  </si>
  <si>
    <t>232</t>
  </si>
  <si>
    <t>263</t>
  </si>
  <si>
    <t>269</t>
  </si>
  <si>
    <t>271</t>
  </si>
  <si>
    <t>273</t>
  </si>
  <si>
    <t>275</t>
  </si>
  <si>
    <t>293</t>
  </si>
  <si>
    <t>301</t>
  </si>
  <si>
    <t>EQUIPO DE COMUNICACIONES</t>
  </si>
  <si>
    <t>314</t>
  </si>
  <si>
    <t>EQUIPO DE TRANSPORTE TERRESTRE</t>
  </si>
  <si>
    <t>340</t>
  </si>
  <si>
    <t>EQUIPO DE OFICINA</t>
  </si>
  <si>
    <t>350</t>
  </si>
  <si>
    <t>MOBILIARIO DE OFICINA</t>
  </si>
  <si>
    <t>380</t>
  </si>
  <si>
    <t>EQUIPO DE COMPUTACION</t>
  </si>
  <si>
    <t>392</t>
  </si>
  <si>
    <t>TRANSFERENCIAS CORRIENTES</t>
  </si>
  <si>
    <t>611</t>
  </si>
  <si>
    <t>DONATIVOS A PERSONAS</t>
  </si>
  <si>
    <t>624</t>
  </si>
  <si>
    <t>641</t>
  </si>
  <si>
    <t>GOBIERNO CENTRAL</t>
  </si>
  <si>
    <t>649</t>
  </si>
  <si>
    <t>ASIGNACIONES GLOBALES</t>
  </si>
  <si>
    <t>930</t>
  </si>
  <si>
    <t>IMPREVISTOS</t>
  </si>
  <si>
    <t>COD.</t>
  </si>
  <si>
    <t>OBJETO DE GASTO</t>
  </si>
  <si>
    <t>TOTAL</t>
  </si>
  <si>
    <t>1</t>
  </si>
  <si>
    <t>2</t>
  </si>
  <si>
    <t>3</t>
  </si>
  <si>
    <t>6</t>
  </si>
  <si>
    <t>DISPONIBLE ANUAL</t>
  </si>
  <si>
    <t>MAQUINARIA Y EQUIPO</t>
  </si>
  <si>
    <t>GASTOS DE REPRESENTACION FIJOS</t>
  </si>
  <si>
    <t>CUOTA PATRONAL DE SEGURO SOCIAL</t>
  </si>
  <si>
    <t>CUOTA PATRONAL DE SEGURO EDUCATIVO</t>
  </si>
  <si>
    <t>CUOTA PATRONAL DE RIESGO PROFESIONAL</t>
  </si>
  <si>
    <t>GRATIFICACIONES, INCENTIVOS Y OTROS SERVICIOS PERSONALES</t>
  </si>
  <si>
    <t>EJECUCIÓN ACUMULADA ANTERIOR</t>
  </si>
  <si>
    <t>EJECUCIÓN   EN   %</t>
  </si>
  <si>
    <t>SERVICIO DE TRANSMISIÓN DE DATOS</t>
  </si>
  <si>
    <t>IMPRESIÓN, ENCUADERNACIÓN Y OTROS</t>
  </si>
  <si>
    <t>OTROS SERVICIOS COMERCIALES Y FINANCIEROS</t>
  </si>
  <si>
    <t>VIÁTICOS</t>
  </si>
  <si>
    <t>TRANSPORTE DE PERSONAS Y BIENES</t>
  </si>
  <si>
    <t>ALIMENTO PARA CONSUMO HUMANO</t>
  </si>
  <si>
    <t>PAPELERÍA</t>
  </si>
  <si>
    <t>MATERIAL Y ARTÍCULOS DE SEGURIDAD PÚBLICA E INSTITUCIONAL</t>
  </si>
  <si>
    <t>OTROS PRODUCTOS VARIOS</t>
  </si>
  <si>
    <t>ÚTILES DE COCINA Y COMEDOR</t>
  </si>
  <si>
    <t>ÚTILES DE ASEO Y LIMPIEZA</t>
  </si>
  <si>
    <t>ÚTILES Y MATERIALES DE OFICINA</t>
  </si>
  <si>
    <t>COMBUSTIBLES Y LUBRICANTES</t>
  </si>
  <si>
    <t>CAPACITACIÓN Y ESTUDIOS</t>
  </si>
  <si>
    <t>MAQUINARIA Y EQUIPO DE TRANSPORTE</t>
  </si>
  <si>
    <t>OTRAS TRANFERENCIAS</t>
  </si>
  <si>
    <t>PRESUPUESTO LEY 2019</t>
  </si>
  <si>
    <t>EJECUCIÓN DEL MES DE ENERO</t>
  </si>
  <si>
    <t>132</t>
  </si>
  <si>
    <t>PROMOCIÓN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</si>
</sst>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4" fontId="4" fillId="0" borderId="0" xfId="0" applyNumberFormat="1" applyFont="1"/>
    <xf numFmtId="164" fontId="4" fillId="0" borderId="0" xfId="1" applyFont="1"/>
    <xf numFmtId="0" fontId="4" fillId="0" borderId="0" xfId="0" applyFont="1" applyFill="1"/>
    <xf numFmtId="0" fontId="5" fillId="2" borderId="1" xfId="0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0" fontId="6" fillId="0" borderId="1" xfId="0" applyFont="1" applyBorder="1"/>
    <xf numFmtId="4" fontId="6" fillId="0" borderId="1" xfId="1" applyNumberFormat="1" applyFont="1" applyBorder="1"/>
    <xf numFmtId="4" fontId="6" fillId="0" borderId="1" xfId="1" applyNumberFormat="1" applyFont="1" applyFill="1" applyBorder="1"/>
    <xf numFmtId="4" fontId="7" fillId="0" borderId="1" xfId="1" applyNumberFormat="1" applyFont="1" applyBorder="1"/>
    <xf numFmtId="4" fontId="8" fillId="0" borderId="1" xfId="0" applyNumberFormat="1" applyFont="1" applyBorder="1"/>
    <xf numFmtId="4" fontId="8" fillId="0" borderId="1" xfId="2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2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showGridLines="0" tabSelected="1" view="pageBreakPreview" zoomScale="115" zoomScaleNormal="115" zoomScaleSheetLayoutView="115" workbookViewId="0">
      <selection sqref="A1:K60"/>
    </sheetView>
  </sheetViews>
  <sheetFormatPr baseColWidth="10" defaultColWidth="11.5703125" defaultRowHeight="12.75" x14ac:dyDescent="0.2"/>
  <cols>
    <col min="1" max="1" width="4.42578125" style="3" bestFit="1" customWidth="1"/>
    <col min="2" max="2" width="57.7109375" style="3" bestFit="1" customWidth="1"/>
    <col min="3" max="3" width="16.85546875" style="3" customWidth="1"/>
    <col min="4" max="4" width="17.28515625" style="3" customWidth="1"/>
    <col min="5" max="5" width="17.5703125" style="3" customWidth="1"/>
    <col min="6" max="6" width="15.85546875" style="3" customWidth="1"/>
    <col min="7" max="7" width="14.85546875" style="3" bestFit="1" customWidth="1"/>
    <col min="8" max="8" width="16.28515625" style="3" customWidth="1"/>
    <col min="9" max="9" width="13" style="3" customWidth="1"/>
    <col min="10" max="10" width="17.42578125" style="3" customWidth="1"/>
    <col min="11" max="11" width="16.7109375" style="3" customWidth="1"/>
    <col min="12" max="16384" width="11.5703125" style="3"/>
  </cols>
  <sheetData>
    <row r="1" spans="1:11" ht="38.25" x14ac:dyDescent="0.2">
      <c r="A1" s="19" t="s">
        <v>92</v>
      </c>
      <c r="B1" s="16" t="s">
        <v>93</v>
      </c>
      <c r="C1" s="16" t="s">
        <v>124</v>
      </c>
      <c r="D1" s="16" t="s">
        <v>0</v>
      </c>
      <c r="E1" s="16" t="s">
        <v>1</v>
      </c>
      <c r="F1" s="16" t="s">
        <v>106</v>
      </c>
      <c r="G1" s="17" t="s">
        <v>125</v>
      </c>
      <c r="H1" s="16" t="s">
        <v>2</v>
      </c>
      <c r="I1" s="18" t="s">
        <v>107</v>
      </c>
      <c r="J1" s="16" t="s">
        <v>3</v>
      </c>
      <c r="K1" s="16" t="s">
        <v>99</v>
      </c>
    </row>
    <row r="2" spans="1:11" ht="15" customHeight="1" x14ac:dyDescent="0.2">
      <c r="A2" s="20" t="s">
        <v>94</v>
      </c>
      <c r="B2" s="20"/>
      <c r="C2" s="21">
        <f t="shared" ref="C2:H2" si="0">+C3+C18+C35+C49+C56+C61</f>
        <v>2994700</v>
      </c>
      <c r="D2" s="21">
        <f t="shared" si="0"/>
        <v>2994700</v>
      </c>
      <c r="E2" s="21">
        <f t="shared" si="0"/>
        <v>211382</v>
      </c>
      <c r="F2" s="21">
        <f t="shared" si="0"/>
        <v>0</v>
      </c>
      <c r="G2" s="21">
        <f t="shared" si="0"/>
        <v>80184.660000000018</v>
      </c>
      <c r="H2" s="21">
        <f t="shared" si="0"/>
        <v>80184.660000000018</v>
      </c>
      <c r="I2" s="21">
        <f t="shared" ref="I2:I3" si="1">IFERROR(ROUND(H2/E2,4)*100,0)</f>
        <v>37.93</v>
      </c>
      <c r="J2" s="21">
        <f>+J3+J18+J35+J49+J56+J61</f>
        <v>131197.34</v>
      </c>
      <c r="K2" s="21">
        <f>+K3+K18+K35+K49+K56+K61</f>
        <v>2914515.3400000003</v>
      </c>
    </row>
    <row r="3" spans="1:11" x14ac:dyDescent="0.2">
      <c r="A3" s="22">
        <v>0</v>
      </c>
      <c r="B3" s="22" t="s">
        <v>4</v>
      </c>
      <c r="C3" s="23">
        <f>SUM(C4:C17)</f>
        <v>1713508</v>
      </c>
      <c r="D3" s="23">
        <f t="shared" ref="D3:K3" si="2">SUM(D4:D17)</f>
        <v>1713508</v>
      </c>
      <c r="E3" s="23">
        <f t="shared" si="2"/>
        <v>121951</v>
      </c>
      <c r="F3" s="23">
        <f t="shared" si="2"/>
        <v>0</v>
      </c>
      <c r="G3" s="23">
        <f t="shared" si="2"/>
        <v>78622.330000000016</v>
      </c>
      <c r="H3" s="23">
        <f t="shared" si="2"/>
        <v>78622.330000000016</v>
      </c>
      <c r="I3" s="23">
        <f t="shared" si="1"/>
        <v>64.47</v>
      </c>
      <c r="J3" s="23">
        <f t="shared" si="2"/>
        <v>43328.670000000006</v>
      </c>
      <c r="K3" s="23">
        <f t="shared" si="2"/>
        <v>1634885.67</v>
      </c>
    </row>
    <row r="4" spans="1:11" x14ac:dyDescent="0.2">
      <c r="A4" s="24" t="s">
        <v>5</v>
      </c>
      <c r="B4" s="25" t="s">
        <v>6</v>
      </c>
      <c r="C4" s="26">
        <v>1103820</v>
      </c>
      <c r="D4" s="26">
        <v>1103820</v>
      </c>
      <c r="E4" s="26">
        <v>91985</v>
      </c>
      <c r="F4" s="26">
        <v>0</v>
      </c>
      <c r="G4" s="27">
        <v>61861.97</v>
      </c>
      <c r="H4" s="26">
        <f>+F4+G4</f>
        <v>61861.97</v>
      </c>
      <c r="I4" s="26">
        <f>IFERROR(ROUND(H4/E4,4)*100,0)</f>
        <v>67.25</v>
      </c>
      <c r="J4" s="28">
        <f>+E4-H4</f>
        <v>30123.03</v>
      </c>
      <c r="K4" s="28">
        <f>+D4-H4</f>
        <v>1041958.03</v>
      </c>
    </row>
    <row r="5" spans="1:11" x14ac:dyDescent="0.2">
      <c r="A5" s="24" t="s">
        <v>7</v>
      </c>
      <c r="B5" s="25" t="s">
        <v>8</v>
      </c>
      <c r="C5" s="26">
        <v>81000</v>
      </c>
      <c r="D5" s="26">
        <v>81000</v>
      </c>
      <c r="E5" s="26">
        <v>6750</v>
      </c>
      <c r="F5" s="26">
        <v>0</v>
      </c>
      <c r="G5" s="27">
        <v>0</v>
      </c>
      <c r="H5" s="26">
        <f t="shared" ref="H5:H17" si="3">+F5+G5</f>
        <v>0</v>
      </c>
      <c r="I5" s="26">
        <f t="shared" ref="I5:I62" si="4">IFERROR(ROUND(H5/E5,4)*100,0)</f>
        <v>0</v>
      </c>
      <c r="J5" s="28">
        <f t="shared" ref="J5:J17" si="5">+E5-H5</f>
        <v>6750</v>
      </c>
      <c r="K5" s="28">
        <f t="shared" ref="K5:K17" si="6">+D5-H5</f>
        <v>81000</v>
      </c>
    </row>
    <row r="6" spans="1:11" x14ac:dyDescent="0.2">
      <c r="A6" s="24" t="s">
        <v>9</v>
      </c>
      <c r="B6" s="25" t="s">
        <v>101</v>
      </c>
      <c r="C6" s="26">
        <v>89580</v>
      </c>
      <c r="D6" s="26">
        <v>89580</v>
      </c>
      <c r="E6" s="26">
        <v>7465</v>
      </c>
      <c r="F6" s="26">
        <v>0</v>
      </c>
      <c r="G6" s="27">
        <v>5750</v>
      </c>
      <c r="H6" s="26">
        <f t="shared" si="3"/>
        <v>5750</v>
      </c>
      <c r="I6" s="26">
        <f t="shared" si="4"/>
        <v>77.03</v>
      </c>
      <c r="J6" s="28">
        <f t="shared" si="5"/>
        <v>1715</v>
      </c>
      <c r="K6" s="28">
        <f t="shared" si="6"/>
        <v>83830</v>
      </c>
    </row>
    <row r="7" spans="1:11" x14ac:dyDescent="0.2">
      <c r="A7" s="24" t="s">
        <v>11</v>
      </c>
      <c r="B7" s="25" t="s">
        <v>12</v>
      </c>
      <c r="C7" s="26">
        <v>1200</v>
      </c>
      <c r="D7" s="26">
        <v>1200</v>
      </c>
      <c r="E7" s="26">
        <v>100</v>
      </c>
      <c r="F7" s="26">
        <v>0</v>
      </c>
      <c r="G7" s="27">
        <v>0</v>
      </c>
      <c r="H7" s="26">
        <f t="shared" si="3"/>
        <v>0</v>
      </c>
      <c r="I7" s="26">
        <f t="shared" si="4"/>
        <v>0</v>
      </c>
      <c r="J7" s="28">
        <f t="shared" si="5"/>
        <v>100</v>
      </c>
      <c r="K7" s="28">
        <f t="shared" si="6"/>
        <v>1200</v>
      </c>
    </row>
    <row r="8" spans="1:11" x14ac:dyDescent="0.2">
      <c r="A8" s="24" t="s">
        <v>13</v>
      </c>
      <c r="B8" s="25" t="s">
        <v>22</v>
      </c>
      <c r="C8" s="26">
        <v>104423</v>
      </c>
      <c r="D8" s="26">
        <v>104423</v>
      </c>
      <c r="E8" s="26">
        <v>0</v>
      </c>
      <c r="F8" s="26">
        <v>0</v>
      </c>
      <c r="G8" s="27">
        <v>0</v>
      </c>
      <c r="H8" s="26">
        <f t="shared" si="3"/>
        <v>0</v>
      </c>
      <c r="I8" s="26">
        <f t="shared" si="4"/>
        <v>0</v>
      </c>
      <c r="J8" s="28">
        <f t="shared" si="5"/>
        <v>0</v>
      </c>
      <c r="K8" s="28">
        <f t="shared" si="6"/>
        <v>104423</v>
      </c>
    </row>
    <row r="9" spans="1:11" x14ac:dyDescent="0.2">
      <c r="A9" s="24" t="s">
        <v>14</v>
      </c>
      <c r="B9" s="25" t="s">
        <v>102</v>
      </c>
      <c r="C9" s="26">
        <v>157417</v>
      </c>
      <c r="D9" s="26">
        <v>157417</v>
      </c>
      <c r="E9" s="26">
        <v>12183</v>
      </c>
      <c r="F9" s="26">
        <v>0</v>
      </c>
      <c r="G9" s="27">
        <v>8282.3799999999992</v>
      </c>
      <c r="H9" s="26">
        <f t="shared" si="3"/>
        <v>8282.3799999999992</v>
      </c>
      <c r="I9" s="26">
        <f t="shared" si="4"/>
        <v>67.97999999999999</v>
      </c>
      <c r="J9" s="28">
        <f t="shared" si="5"/>
        <v>3900.6200000000008</v>
      </c>
      <c r="K9" s="28">
        <f t="shared" si="6"/>
        <v>149134.62</v>
      </c>
    </row>
    <row r="10" spans="1:11" x14ac:dyDescent="0.2">
      <c r="A10" s="24" t="s">
        <v>15</v>
      </c>
      <c r="B10" s="25" t="s">
        <v>103</v>
      </c>
      <c r="C10" s="26">
        <v>16557</v>
      </c>
      <c r="D10" s="26">
        <v>16557</v>
      </c>
      <c r="E10" s="26">
        <v>1380</v>
      </c>
      <c r="F10" s="26">
        <v>0</v>
      </c>
      <c r="G10" s="27">
        <v>927.85</v>
      </c>
      <c r="H10" s="26">
        <f t="shared" si="3"/>
        <v>927.85</v>
      </c>
      <c r="I10" s="26">
        <f t="shared" si="4"/>
        <v>67.239999999999995</v>
      </c>
      <c r="J10" s="28">
        <f t="shared" si="5"/>
        <v>452.15</v>
      </c>
      <c r="K10" s="28">
        <f t="shared" si="6"/>
        <v>15629.15</v>
      </c>
    </row>
    <row r="11" spans="1:11" x14ac:dyDescent="0.2">
      <c r="A11" s="24" t="s">
        <v>16</v>
      </c>
      <c r="B11" s="25" t="s">
        <v>104</v>
      </c>
      <c r="C11" s="26">
        <v>25061</v>
      </c>
      <c r="D11" s="26">
        <v>25061</v>
      </c>
      <c r="E11" s="26">
        <v>2088</v>
      </c>
      <c r="F11" s="26">
        <v>0</v>
      </c>
      <c r="G11" s="27">
        <v>1800.13</v>
      </c>
      <c r="H11" s="26">
        <f t="shared" si="3"/>
        <v>1800.13</v>
      </c>
      <c r="I11" s="26">
        <f t="shared" si="4"/>
        <v>86.21</v>
      </c>
      <c r="J11" s="28">
        <f t="shared" si="5"/>
        <v>287.86999999999989</v>
      </c>
      <c r="K11" s="28">
        <f t="shared" si="6"/>
        <v>23260.87</v>
      </c>
    </row>
    <row r="12" spans="1:11" ht="25.5" x14ac:dyDescent="0.2">
      <c r="A12" s="24" t="s">
        <v>17</v>
      </c>
      <c r="B12" s="25" t="s">
        <v>105</v>
      </c>
      <c r="C12" s="26">
        <v>99450</v>
      </c>
      <c r="D12" s="26">
        <v>99450</v>
      </c>
      <c r="E12" s="26">
        <v>0</v>
      </c>
      <c r="F12" s="26">
        <v>0</v>
      </c>
      <c r="G12" s="27">
        <v>0</v>
      </c>
      <c r="H12" s="26">
        <f t="shared" si="3"/>
        <v>0</v>
      </c>
      <c r="I12" s="26">
        <f t="shared" si="4"/>
        <v>0</v>
      </c>
      <c r="J12" s="28">
        <f t="shared" si="5"/>
        <v>0</v>
      </c>
      <c r="K12" s="28">
        <f t="shared" si="6"/>
        <v>99450</v>
      </c>
    </row>
    <row r="13" spans="1:11" x14ac:dyDescent="0.2">
      <c r="A13" s="24" t="s">
        <v>18</v>
      </c>
      <c r="B13" s="25" t="s">
        <v>19</v>
      </c>
      <c r="C13" s="26">
        <v>35000</v>
      </c>
      <c r="D13" s="26">
        <v>35000</v>
      </c>
      <c r="E13" s="26">
        <v>0</v>
      </c>
      <c r="F13" s="26">
        <v>0</v>
      </c>
      <c r="G13" s="27">
        <v>0</v>
      </c>
      <c r="H13" s="26">
        <f t="shared" si="3"/>
        <v>0</v>
      </c>
      <c r="I13" s="26">
        <f t="shared" si="4"/>
        <v>0</v>
      </c>
      <c r="J13" s="28">
        <f t="shared" si="5"/>
        <v>0</v>
      </c>
      <c r="K13" s="28">
        <f t="shared" si="6"/>
        <v>35000</v>
      </c>
    </row>
    <row r="14" spans="1:11" ht="15.75" hidden="1" customHeight="1" x14ac:dyDescent="0.2">
      <c r="A14" s="24" t="s">
        <v>20</v>
      </c>
      <c r="B14" s="25" t="s">
        <v>10</v>
      </c>
      <c r="C14" s="26">
        <v>0</v>
      </c>
      <c r="D14" s="26"/>
      <c r="E14" s="26"/>
      <c r="F14" s="26">
        <v>0</v>
      </c>
      <c r="G14" s="27">
        <v>0</v>
      </c>
      <c r="H14" s="26">
        <f t="shared" si="3"/>
        <v>0</v>
      </c>
      <c r="I14" s="26">
        <f t="shared" si="4"/>
        <v>0</v>
      </c>
      <c r="J14" s="28">
        <f t="shared" si="5"/>
        <v>0</v>
      </c>
      <c r="K14" s="28">
        <f t="shared" si="6"/>
        <v>0</v>
      </c>
    </row>
    <row r="15" spans="1:11" hidden="1" x14ac:dyDescent="0.2">
      <c r="A15" s="24" t="s">
        <v>21</v>
      </c>
      <c r="B15" s="25" t="s">
        <v>22</v>
      </c>
      <c r="C15" s="26">
        <v>0</v>
      </c>
      <c r="D15" s="26"/>
      <c r="E15" s="26"/>
      <c r="F15" s="26">
        <v>0</v>
      </c>
      <c r="G15" s="27">
        <v>0</v>
      </c>
      <c r="H15" s="26">
        <f t="shared" si="3"/>
        <v>0</v>
      </c>
      <c r="I15" s="26">
        <f t="shared" si="4"/>
        <v>0</v>
      </c>
      <c r="J15" s="28">
        <f t="shared" si="5"/>
        <v>0</v>
      </c>
      <c r="K15" s="28">
        <f t="shared" si="6"/>
        <v>0</v>
      </c>
    </row>
    <row r="16" spans="1:11" ht="25.5" hidden="1" x14ac:dyDescent="0.2">
      <c r="A16" s="24" t="s">
        <v>23</v>
      </c>
      <c r="B16" s="25" t="s">
        <v>105</v>
      </c>
      <c r="C16" s="26">
        <v>0</v>
      </c>
      <c r="D16" s="26"/>
      <c r="E16" s="26"/>
      <c r="F16" s="26">
        <v>0</v>
      </c>
      <c r="G16" s="27">
        <v>0</v>
      </c>
      <c r="H16" s="26">
        <f t="shared" si="3"/>
        <v>0</v>
      </c>
      <c r="I16" s="26">
        <f t="shared" si="4"/>
        <v>0</v>
      </c>
      <c r="J16" s="28">
        <f t="shared" si="5"/>
        <v>0</v>
      </c>
      <c r="K16" s="28">
        <f t="shared" si="6"/>
        <v>0</v>
      </c>
    </row>
    <row r="17" spans="1:11" hidden="1" x14ac:dyDescent="0.2">
      <c r="A17" s="24" t="s">
        <v>24</v>
      </c>
      <c r="B17" s="25" t="s">
        <v>25</v>
      </c>
      <c r="C17" s="26">
        <v>0</v>
      </c>
      <c r="D17" s="26"/>
      <c r="E17" s="26"/>
      <c r="F17" s="26">
        <v>0</v>
      </c>
      <c r="G17" s="27">
        <v>0</v>
      </c>
      <c r="H17" s="26">
        <f t="shared" si="3"/>
        <v>0</v>
      </c>
      <c r="I17" s="26">
        <f t="shared" si="4"/>
        <v>0</v>
      </c>
      <c r="J17" s="28">
        <f t="shared" si="5"/>
        <v>0</v>
      </c>
      <c r="K17" s="28">
        <f t="shared" si="6"/>
        <v>0</v>
      </c>
    </row>
    <row r="18" spans="1:11" x14ac:dyDescent="0.2">
      <c r="A18" s="22" t="s">
        <v>95</v>
      </c>
      <c r="B18" s="22" t="s">
        <v>26</v>
      </c>
      <c r="C18" s="23">
        <f t="shared" ref="C18:H18" si="7">SUM(C19:C34)</f>
        <v>909092</v>
      </c>
      <c r="D18" s="23">
        <f t="shared" si="7"/>
        <v>909092</v>
      </c>
      <c r="E18" s="23">
        <f t="shared" si="7"/>
        <v>71051</v>
      </c>
      <c r="F18" s="23">
        <f t="shared" si="7"/>
        <v>0</v>
      </c>
      <c r="G18" s="23">
        <f t="shared" si="7"/>
        <v>101.8</v>
      </c>
      <c r="H18" s="23">
        <f t="shared" si="7"/>
        <v>101.8</v>
      </c>
      <c r="I18" s="23">
        <f t="shared" si="4"/>
        <v>0.13999999999999999</v>
      </c>
      <c r="J18" s="23">
        <f>SUM(J19:J34)</f>
        <v>70949.2</v>
      </c>
      <c r="K18" s="23">
        <f>SUM(K19:K34)</f>
        <v>908990.2</v>
      </c>
    </row>
    <row r="19" spans="1:11" x14ac:dyDescent="0.2">
      <c r="A19" s="24" t="s">
        <v>27</v>
      </c>
      <c r="B19" s="25" t="s">
        <v>28</v>
      </c>
      <c r="C19" s="26">
        <v>1200</v>
      </c>
      <c r="D19" s="26">
        <v>1200</v>
      </c>
      <c r="E19" s="26">
        <v>100</v>
      </c>
      <c r="F19" s="26">
        <v>0</v>
      </c>
      <c r="G19" s="27">
        <v>0</v>
      </c>
      <c r="H19" s="26">
        <f>+F19+G19</f>
        <v>0</v>
      </c>
      <c r="I19" s="26">
        <f t="shared" si="4"/>
        <v>0</v>
      </c>
      <c r="J19" s="26">
        <f>+E19-H19</f>
        <v>100</v>
      </c>
      <c r="K19" s="26">
        <f>+D19-H19</f>
        <v>1200</v>
      </c>
    </row>
    <row r="20" spans="1:11" x14ac:dyDescent="0.2">
      <c r="A20" s="24" t="s">
        <v>29</v>
      </c>
      <c r="B20" s="25" t="s">
        <v>108</v>
      </c>
      <c r="C20" s="26">
        <v>12000</v>
      </c>
      <c r="D20" s="26">
        <v>12000</v>
      </c>
      <c r="E20" s="26">
        <v>1000</v>
      </c>
      <c r="F20" s="26">
        <v>0</v>
      </c>
      <c r="G20" s="27">
        <v>0</v>
      </c>
      <c r="H20" s="26">
        <f t="shared" ref="H20:H34" si="8">+F20+G20</f>
        <v>0</v>
      </c>
      <c r="I20" s="26">
        <f t="shared" si="4"/>
        <v>0</v>
      </c>
      <c r="J20" s="26">
        <f t="shared" ref="J20:J34" si="9">+E20-H20</f>
        <v>1000</v>
      </c>
      <c r="K20" s="26">
        <f t="shared" ref="K20:K34" si="10">+D20-H20</f>
        <v>12000</v>
      </c>
    </row>
    <row r="21" spans="1:11" x14ac:dyDescent="0.2">
      <c r="A21" s="24" t="s">
        <v>30</v>
      </c>
      <c r="B21" s="25" t="s">
        <v>109</v>
      </c>
      <c r="C21" s="26">
        <v>1100</v>
      </c>
      <c r="D21" s="26">
        <v>1100</v>
      </c>
      <c r="E21" s="26">
        <v>50</v>
      </c>
      <c r="F21" s="26">
        <v>0</v>
      </c>
      <c r="G21" s="27">
        <v>0</v>
      </c>
      <c r="H21" s="26">
        <f t="shared" si="8"/>
        <v>0</v>
      </c>
      <c r="I21" s="26">
        <f t="shared" si="4"/>
        <v>0</v>
      </c>
      <c r="J21" s="26">
        <f t="shared" si="9"/>
        <v>50</v>
      </c>
      <c r="K21" s="26">
        <f t="shared" si="10"/>
        <v>1100</v>
      </c>
    </row>
    <row r="22" spans="1:11" x14ac:dyDescent="0.2">
      <c r="A22" s="24" t="s">
        <v>126</v>
      </c>
      <c r="B22" s="25" t="s">
        <v>127</v>
      </c>
      <c r="C22" s="26">
        <v>120000</v>
      </c>
      <c r="D22" s="26">
        <v>120000</v>
      </c>
      <c r="E22" s="26">
        <v>10000</v>
      </c>
      <c r="F22" s="26">
        <v>0</v>
      </c>
      <c r="G22" s="27">
        <v>0</v>
      </c>
      <c r="H22" s="26">
        <f t="shared" si="8"/>
        <v>0</v>
      </c>
      <c r="I22" s="26">
        <f t="shared" ref="I22" si="11">IFERROR(ROUND(H22/E22,4)*100,0)</f>
        <v>0</v>
      </c>
      <c r="J22" s="26">
        <f t="shared" ref="J22" si="12">+E22-H22</f>
        <v>10000</v>
      </c>
      <c r="K22" s="26">
        <f t="shared" ref="K22" si="13">+D22-H22</f>
        <v>120000</v>
      </c>
    </row>
    <row r="23" spans="1:11" x14ac:dyDescent="0.2">
      <c r="A23" s="24" t="s">
        <v>31</v>
      </c>
      <c r="B23" s="25" t="s">
        <v>32</v>
      </c>
      <c r="C23" s="26">
        <v>40000</v>
      </c>
      <c r="D23" s="26">
        <v>40000</v>
      </c>
      <c r="E23" s="26">
        <v>0</v>
      </c>
      <c r="F23" s="26">
        <v>0</v>
      </c>
      <c r="G23" s="27">
        <v>0</v>
      </c>
      <c r="H23" s="26">
        <f t="shared" si="8"/>
        <v>0</v>
      </c>
      <c r="I23" s="26">
        <f t="shared" si="4"/>
        <v>0</v>
      </c>
      <c r="J23" s="26">
        <f t="shared" si="9"/>
        <v>0</v>
      </c>
      <c r="K23" s="26">
        <f t="shared" si="10"/>
        <v>40000</v>
      </c>
    </row>
    <row r="24" spans="1:11" hidden="1" x14ac:dyDescent="0.2">
      <c r="A24" s="24" t="s">
        <v>33</v>
      </c>
      <c r="B24" s="25" t="s">
        <v>34</v>
      </c>
      <c r="C24" s="26"/>
      <c r="D24" s="26"/>
      <c r="E24" s="26"/>
      <c r="F24" s="26">
        <v>0</v>
      </c>
      <c r="G24" s="27">
        <v>0</v>
      </c>
      <c r="H24" s="26">
        <f t="shared" si="8"/>
        <v>0</v>
      </c>
      <c r="I24" s="26">
        <f t="shared" si="4"/>
        <v>0</v>
      </c>
      <c r="J24" s="26">
        <f t="shared" si="9"/>
        <v>0</v>
      </c>
      <c r="K24" s="26">
        <f t="shared" si="10"/>
        <v>0</v>
      </c>
    </row>
    <row r="25" spans="1:11" x14ac:dyDescent="0.2">
      <c r="A25" s="24" t="s">
        <v>35</v>
      </c>
      <c r="B25" s="25" t="s">
        <v>36</v>
      </c>
      <c r="C25" s="26">
        <v>600</v>
      </c>
      <c r="D25" s="26">
        <v>600</v>
      </c>
      <c r="E25" s="26">
        <v>50</v>
      </c>
      <c r="F25" s="26">
        <v>0</v>
      </c>
      <c r="G25" s="27">
        <v>0</v>
      </c>
      <c r="H25" s="26">
        <f t="shared" si="8"/>
        <v>0</v>
      </c>
      <c r="I25" s="26">
        <f t="shared" si="4"/>
        <v>0</v>
      </c>
      <c r="J25" s="26">
        <f t="shared" si="9"/>
        <v>50</v>
      </c>
      <c r="K25" s="26">
        <f t="shared" si="10"/>
        <v>600</v>
      </c>
    </row>
    <row r="26" spans="1:11" x14ac:dyDescent="0.2">
      <c r="A26" s="24" t="s">
        <v>37</v>
      </c>
      <c r="B26" s="25" t="s">
        <v>38</v>
      </c>
      <c r="C26" s="26">
        <v>16000</v>
      </c>
      <c r="D26" s="26">
        <v>16000</v>
      </c>
      <c r="E26" s="26">
        <v>0</v>
      </c>
      <c r="F26" s="26">
        <v>0</v>
      </c>
      <c r="G26" s="27">
        <v>0</v>
      </c>
      <c r="H26" s="26">
        <f t="shared" si="8"/>
        <v>0</v>
      </c>
      <c r="I26" s="26">
        <f t="shared" si="4"/>
        <v>0</v>
      </c>
      <c r="J26" s="26">
        <f t="shared" si="9"/>
        <v>0</v>
      </c>
      <c r="K26" s="26">
        <f t="shared" si="10"/>
        <v>16000</v>
      </c>
    </row>
    <row r="27" spans="1:11" x14ac:dyDescent="0.2">
      <c r="A27" s="24" t="s">
        <v>39</v>
      </c>
      <c r="B27" s="25" t="s">
        <v>40</v>
      </c>
      <c r="C27" s="26">
        <v>480</v>
      </c>
      <c r="D27" s="26">
        <v>480</v>
      </c>
      <c r="E27" s="26">
        <v>40</v>
      </c>
      <c r="F27" s="26">
        <v>0</v>
      </c>
      <c r="G27" s="27">
        <v>101.8</v>
      </c>
      <c r="H27" s="26">
        <f t="shared" si="8"/>
        <v>101.8</v>
      </c>
      <c r="I27" s="26">
        <f t="shared" si="4"/>
        <v>254.5</v>
      </c>
      <c r="J27" s="26">
        <f t="shared" si="9"/>
        <v>-61.8</v>
      </c>
      <c r="K27" s="26">
        <f t="shared" si="10"/>
        <v>378.2</v>
      </c>
    </row>
    <row r="28" spans="1:11" x14ac:dyDescent="0.2">
      <c r="A28" s="24" t="s">
        <v>41</v>
      </c>
      <c r="B28" s="25" t="s">
        <v>42</v>
      </c>
      <c r="C28" s="26">
        <v>1500</v>
      </c>
      <c r="D28" s="26">
        <v>1500</v>
      </c>
      <c r="E28" s="26">
        <v>125</v>
      </c>
      <c r="F28" s="26">
        <v>0</v>
      </c>
      <c r="G28" s="27">
        <v>0</v>
      </c>
      <c r="H28" s="26">
        <f t="shared" si="8"/>
        <v>0</v>
      </c>
      <c r="I28" s="26">
        <f t="shared" si="4"/>
        <v>0</v>
      </c>
      <c r="J28" s="26">
        <f t="shared" si="9"/>
        <v>125</v>
      </c>
      <c r="K28" s="26">
        <f t="shared" si="10"/>
        <v>1500</v>
      </c>
    </row>
    <row r="29" spans="1:11" x14ac:dyDescent="0.2">
      <c r="A29" s="24" t="s">
        <v>43</v>
      </c>
      <c r="B29" s="25" t="s">
        <v>44</v>
      </c>
      <c r="C29" s="26">
        <v>32400</v>
      </c>
      <c r="D29" s="26">
        <v>32400</v>
      </c>
      <c r="E29" s="26">
        <v>2700</v>
      </c>
      <c r="F29" s="26">
        <v>0</v>
      </c>
      <c r="G29" s="27">
        <v>0</v>
      </c>
      <c r="H29" s="26">
        <f t="shared" si="8"/>
        <v>0</v>
      </c>
      <c r="I29" s="26">
        <f t="shared" si="4"/>
        <v>0</v>
      </c>
      <c r="J29" s="26">
        <f t="shared" si="9"/>
        <v>2700</v>
      </c>
      <c r="K29" s="26">
        <f t="shared" si="10"/>
        <v>32400</v>
      </c>
    </row>
    <row r="30" spans="1:11" x14ac:dyDescent="0.2">
      <c r="A30" s="24" t="s">
        <v>45</v>
      </c>
      <c r="B30" s="25" t="s">
        <v>110</v>
      </c>
      <c r="C30" s="26">
        <v>1800</v>
      </c>
      <c r="D30" s="26">
        <v>1800</v>
      </c>
      <c r="E30" s="26">
        <v>150</v>
      </c>
      <c r="F30" s="26">
        <v>0</v>
      </c>
      <c r="G30" s="27">
        <v>0</v>
      </c>
      <c r="H30" s="26">
        <f t="shared" si="8"/>
        <v>0</v>
      </c>
      <c r="I30" s="26">
        <f t="shared" si="4"/>
        <v>0</v>
      </c>
      <c r="J30" s="26">
        <f t="shared" si="9"/>
        <v>150</v>
      </c>
      <c r="K30" s="26">
        <f t="shared" si="10"/>
        <v>1800</v>
      </c>
    </row>
    <row r="31" spans="1:11" x14ac:dyDescent="0.2">
      <c r="A31" s="24" t="s">
        <v>46</v>
      </c>
      <c r="B31" s="25" t="s">
        <v>47</v>
      </c>
      <c r="C31" s="26">
        <v>678292</v>
      </c>
      <c r="D31" s="26">
        <v>678292</v>
      </c>
      <c r="E31" s="26">
        <v>56526</v>
      </c>
      <c r="F31" s="26">
        <v>0</v>
      </c>
      <c r="G31" s="27">
        <v>0</v>
      </c>
      <c r="H31" s="26">
        <f t="shared" si="8"/>
        <v>0</v>
      </c>
      <c r="I31" s="26">
        <f t="shared" si="4"/>
        <v>0</v>
      </c>
      <c r="J31" s="26">
        <f t="shared" si="9"/>
        <v>56526</v>
      </c>
      <c r="K31" s="26">
        <f t="shared" si="10"/>
        <v>678292</v>
      </c>
    </row>
    <row r="32" spans="1:11" x14ac:dyDescent="0.2">
      <c r="A32" s="24" t="s">
        <v>48</v>
      </c>
      <c r="B32" s="25" t="s">
        <v>49</v>
      </c>
      <c r="C32" s="26">
        <v>3000</v>
      </c>
      <c r="D32" s="26">
        <v>3000</v>
      </c>
      <c r="E32" s="26">
        <v>250</v>
      </c>
      <c r="F32" s="26">
        <v>0</v>
      </c>
      <c r="G32" s="27">
        <v>0</v>
      </c>
      <c r="H32" s="26">
        <f t="shared" si="8"/>
        <v>0</v>
      </c>
      <c r="I32" s="26">
        <f t="shared" si="4"/>
        <v>0</v>
      </c>
      <c r="J32" s="26">
        <f t="shared" si="9"/>
        <v>250</v>
      </c>
      <c r="K32" s="26">
        <f t="shared" si="10"/>
        <v>3000</v>
      </c>
    </row>
    <row r="33" spans="1:11" x14ac:dyDescent="0.2">
      <c r="A33" s="24" t="s">
        <v>50</v>
      </c>
      <c r="B33" s="29" t="s">
        <v>111</v>
      </c>
      <c r="C33" s="26">
        <v>480</v>
      </c>
      <c r="D33" s="26">
        <v>480</v>
      </c>
      <c r="E33" s="26">
        <v>40</v>
      </c>
      <c r="F33" s="26">
        <v>0</v>
      </c>
      <c r="G33" s="27">
        <v>0</v>
      </c>
      <c r="H33" s="26">
        <f t="shared" si="8"/>
        <v>0</v>
      </c>
      <c r="I33" s="26">
        <f t="shared" si="4"/>
        <v>0</v>
      </c>
      <c r="J33" s="26">
        <f t="shared" si="9"/>
        <v>40</v>
      </c>
      <c r="K33" s="26">
        <f t="shared" si="10"/>
        <v>480</v>
      </c>
    </row>
    <row r="34" spans="1:11" x14ac:dyDescent="0.2">
      <c r="A34" s="24" t="s">
        <v>51</v>
      </c>
      <c r="B34" s="29" t="s">
        <v>112</v>
      </c>
      <c r="C34" s="26">
        <v>240</v>
      </c>
      <c r="D34" s="26">
        <v>240</v>
      </c>
      <c r="E34" s="26">
        <v>20</v>
      </c>
      <c r="F34" s="26">
        <v>0</v>
      </c>
      <c r="G34" s="27">
        <v>0</v>
      </c>
      <c r="H34" s="26">
        <f t="shared" si="8"/>
        <v>0</v>
      </c>
      <c r="I34" s="26">
        <f t="shared" si="4"/>
        <v>0</v>
      </c>
      <c r="J34" s="26">
        <f t="shared" si="9"/>
        <v>20</v>
      </c>
      <c r="K34" s="26">
        <f t="shared" si="10"/>
        <v>240</v>
      </c>
    </row>
    <row r="35" spans="1:11" x14ac:dyDescent="0.2">
      <c r="A35" s="22" t="s">
        <v>96</v>
      </c>
      <c r="B35" s="22" t="s">
        <v>52</v>
      </c>
      <c r="C35" s="23">
        <f>SUM(C36:C48)</f>
        <v>25700</v>
      </c>
      <c r="D35" s="23">
        <f t="shared" ref="D35:K35" si="14">SUM(D36:D48)</f>
        <v>25700</v>
      </c>
      <c r="E35" s="23">
        <f t="shared" si="14"/>
        <v>1680</v>
      </c>
      <c r="F35" s="23">
        <f t="shared" si="14"/>
        <v>0</v>
      </c>
      <c r="G35" s="23">
        <f t="shared" si="14"/>
        <v>528.53</v>
      </c>
      <c r="H35" s="23">
        <f t="shared" si="14"/>
        <v>528.53</v>
      </c>
      <c r="I35" s="23">
        <f t="shared" si="4"/>
        <v>31.46</v>
      </c>
      <c r="J35" s="23">
        <f t="shared" si="14"/>
        <v>1151.47</v>
      </c>
      <c r="K35" s="23">
        <f t="shared" si="14"/>
        <v>25171.47</v>
      </c>
    </row>
    <row r="36" spans="1:11" x14ac:dyDescent="0.2">
      <c r="A36" s="24" t="s">
        <v>53</v>
      </c>
      <c r="B36" s="25" t="s">
        <v>113</v>
      </c>
      <c r="C36" s="26">
        <v>8420</v>
      </c>
      <c r="D36" s="26">
        <v>8420</v>
      </c>
      <c r="E36" s="26">
        <v>500</v>
      </c>
      <c r="F36" s="26">
        <v>0</v>
      </c>
      <c r="G36" s="27">
        <v>398.75</v>
      </c>
      <c r="H36" s="26">
        <f>+F36+G36</f>
        <v>398.75</v>
      </c>
      <c r="I36" s="26">
        <f t="shared" si="4"/>
        <v>79.75</v>
      </c>
      <c r="J36" s="28">
        <f>+E36-H36</f>
        <v>101.25</v>
      </c>
      <c r="K36" s="28">
        <f>+D36-H36</f>
        <v>8021.25</v>
      </c>
    </row>
    <row r="37" spans="1:11" x14ac:dyDescent="0.2">
      <c r="A37" s="24" t="s">
        <v>54</v>
      </c>
      <c r="B37" s="25" t="s">
        <v>55</v>
      </c>
      <c r="C37" s="26">
        <v>360</v>
      </c>
      <c r="D37" s="26">
        <v>360</v>
      </c>
      <c r="E37" s="26">
        <v>30</v>
      </c>
      <c r="F37" s="26">
        <v>0</v>
      </c>
      <c r="G37" s="27">
        <v>0</v>
      </c>
      <c r="H37" s="26">
        <f t="shared" ref="H37:H48" si="15">+F37+G37</f>
        <v>0</v>
      </c>
      <c r="I37" s="26">
        <f t="shared" si="4"/>
        <v>0</v>
      </c>
      <c r="J37" s="28">
        <f t="shared" ref="J37:J48" si="16">+E37-H37</f>
        <v>30</v>
      </c>
      <c r="K37" s="28">
        <f t="shared" ref="K37:K48" si="17">+D37-H37</f>
        <v>360</v>
      </c>
    </row>
    <row r="38" spans="1:11" x14ac:dyDescent="0.2">
      <c r="A38" s="24" t="s">
        <v>56</v>
      </c>
      <c r="B38" s="25" t="s">
        <v>57</v>
      </c>
      <c r="C38" s="26">
        <v>2000</v>
      </c>
      <c r="D38" s="26">
        <v>2000</v>
      </c>
      <c r="E38" s="26">
        <v>0</v>
      </c>
      <c r="F38" s="26">
        <v>0</v>
      </c>
      <c r="G38" s="27">
        <v>0</v>
      </c>
      <c r="H38" s="26">
        <f t="shared" si="15"/>
        <v>0</v>
      </c>
      <c r="I38" s="26">
        <f t="shared" si="4"/>
        <v>0</v>
      </c>
      <c r="J38" s="28">
        <f t="shared" si="16"/>
        <v>0</v>
      </c>
      <c r="K38" s="28">
        <f t="shared" si="17"/>
        <v>2000</v>
      </c>
    </row>
    <row r="39" spans="1:11" x14ac:dyDescent="0.2">
      <c r="A39" s="24" t="s">
        <v>58</v>
      </c>
      <c r="B39" s="25" t="s">
        <v>59</v>
      </c>
      <c r="C39" s="26">
        <v>7200</v>
      </c>
      <c r="D39" s="26">
        <v>7200</v>
      </c>
      <c r="E39" s="26">
        <v>600</v>
      </c>
      <c r="F39" s="26">
        <v>0</v>
      </c>
      <c r="G39" s="27">
        <v>0</v>
      </c>
      <c r="H39" s="26">
        <f t="shared" si="15"/>
        <v>0</v>
      </c>
      <c r="I39" s="26">
        <f t="shared" si="4"/>
        <v>0</v>
      </c>
      <c r="J39" s="28">
        <f t="shared" si="16"/>
        <v>600</v>
      </c>
      <c r="K39" s="28">
        <f t="shared" si="17"/>
        <v>7200</v>
      </c>
    </row>
    <row r="40" spans="1:11" ht="15" customHeight="1" x14ac:dyDescent="0.2">
      <c r="A40" s="24" t="s">
        <v>60</v>
      </c>
      <c r="B40" s="25" t="s">
        <v>61</v>
      </c>
      <c r="C40" s="26">
        <v>840</v>
      </c>
      <c r="D40" s="26">
        <v>840</v>
      </c>
      <c r="E40" s="26">
        <v>70</v>
      </c>
      <c r="F40" s="26">
        <v>0</v>
      </c>
      <c r="G40" s="27">
        <v>0</v>
      </c>
      <c r="H40" s="26">
        <f t="shared" si="15"/>
        <v>0</v>
      </c>
      <c r="I40" s="26">
        <f t="shared" si="4"/>
        <v>0</v>
      </c>
      <c r="J40" s="28">
        <f t="shared" si="16"/>
        <v>70</v>
      </c>
      <c r="K40" s="28">
        <f t="shared" si="17"/>
        <v>840</v>
      </c>
    </row>
    <row r="41" spans="1:11" x14ac:dyDescent="0.2">
      <c r="A41" s="24" t="s">
        <v>62</v>
      </c>
      <c r="B41" s="25" t="s">
        <v>63</v>
      </c>
      <c r="C41" s="26">
        <v>2000</v>
      </c>
      <c r="D41" s="26">
        <v>2000</v>
      </c>
      <c r="E41" s="26">
        <v>100</v>
      </c>
      <c r="F41" s="26">
        <v>0</v>
      </c>
      <c r="G41" s="27">
        <v>0</v>
      </c>
      <c r="H41" s="26">
        <f t="shared" si="15"/>
        <v>0</v>
      </c>
      <c r="I41" s="26">
        <f t="shared" si="4"/>
        <v>0</v>
      </c>
      <c r="J41" s="28">
        <f t="shared" si="16"/>
        <v>100</v>
      </c>
      <c r="K41" s="28">
        <f t="shared" si="17"/>
        <v>2000</v>
      </c>
    </row>
    <row r="42" spans="1:11" x14ac:dyDescent="0.2">
      <c r="A42" s="24" t="s">
        <v>64</v>
      </c>
      <c r="B42" s="25" t="s">
        <v>114</v>
      </c>
      <c r="C42" s="26">
        <v>640</v>
      </c>
      <c r="D42" s="26">
        <v>640</v>
      </c>
      <c r="E42" s="26">
        <v>160</v>
      </c>
      <c r="F42" s="26">
        <v>0</v>
      </c>
      <c r="G42" s="27">
        <v>0</v>
      </c>
      <c r="H42" s="26">
        <f t="shared" si="15"/>
        <v>0</v>
      </c>
      <c r="I42" s="26">
        <f t="shared" si="4"/>
        <v>0</v>
      </c>
      <c r="J42" s="28">
        <f t="shared" si="16"/>
        <v>160</v>
      </c>
      <c r="K42" s="28">
        <f t="shared" si="17"/>
        <v>640</v>
      </c>
    </row>
    <row r="43" spans="1:11" ht="25.5" hidden="1" x14ac:dyDescent="0.2">
      <c r="A43" s="24" t="s">
        <v>65</v>
      </c>
      <c r="B43" s="25" t="s">
        <v>115</v>
      </c>
      <c r="C43" s="26"/>
      <c r="D43" s="26"/>
      <c r="E43" s="26"/>
      <c r="F43" s="26">
        <v>0</v>
      </c>
      <c r="G43" s="27">
        <v>0</v>
      </c>
      <c r="H43" s="26">
        <f t="shared" si="15"/>
        <v>0</v>
      </c>
      <c r="I43" s="26">
        <f t="shared" si="4"/>
        <v>0</v>
      </c>
      <c r="J43" s="28">
        <f t="shared" si="16"/>
        <v>0</v>
      </c>
      <c r="K43" s="28">
        <f t="shared" si="17"/>
        <v>0</v>
      </c>
    </row>
    <row r="44" spans="1:11" x14ac:dyDescent="0.2">
      <c r="A44" s="24" t="s">
        <v>66</v>
      </c>
      <c r="B44" s="25" t="s">
        <v>116</v>
      </c>
      <c r="C44" s="26">
        <v>600</v>
      </c>
      <c r="D44" s="26">
        <v>600</v>
      </c>
      <c r="E44" s="26">
        <v>50</v>
      </c>
      <c r="F44" s="26">
        <v>0</v>
      </c>
      <c r="G44" s="27">
        <v>0</v>
      </c>
      <c r="H44" s="26">
        <f t="shared" si="15"/>
        <v>0</v>
      </c>
      <c r="I44" s="26">
        <f t="shared" si="4"/>
        <v>0</v>
      </c>
      <c r="J44" s="28">
        <f t="shared" si="16"/>
        <v>50</v>
      </c>
      <c r="K44" s="28">
        <f t="shared" si="17"/>
        <v>600</v>
      </c>
    </row>
    <row r="45" spans="1:11" x14ac:dyDescent="0.2">
      <c r="A45" s="24" t="s">
        <v>67</v>
      </c>
      <c r="B45" s="25" t="s">
        <v>117</v>
      </c>
      <c r="C45" s="26">
        <v>240</v>
      </c>
      <c r="D45" s="26">
        <v>240</v>
      </c>
      <c r="E45" s="26">
        <v>20</v>
      </c>
      <c r="F45" s="26">
        <v>0</v>
      </c>
      <c r="G45" s="27">
        <v>0</v>
      </c>
      <c r="H45" s="26">
        <f t="shared" si="15"/>
        <v>0</v>
      </c>
      <c r="I45" s="26">
        <f t="shared" si="4"/>
        <v>0</v>
      </c>
      <c r="J45" s="28">
        <f t="shared" si="16"/>
        <v>20</v>
      </c>
      <c r="K45" s="28">
        <f t="shared" si="17"/>
        <v>240</v>
      </c>
    </row>
    <row r="46" spans="1:11" x14ac:dyDescent="0.2">
      <c r="A46" s="24" t="s">
        <v>68</v>
      </c>
      <c r="B46" s="25" t="s">
        <v>118</v>
      </c>
      <c r="C46" s="26">
        <v>600</v>
      </c>
      <c r="D46" s="26">
        <v>600</v>
      </c>
      <c r="E46" s="26">
        <v>50</v>
      </c>
      <c r="F46" s="26">
        <v>0</v>
      </c>
      <c r="G46" s="27">
        <v>31</v>
      </c>
      <c r="H46" s="26">
        <f t="shared" si="15"/>
        <v>31</v>
      </c>
      <c r="I46" s="26">
        <f t="shared" si="4"/>
        <v>62</v>
      </c>
      <c r="J46" s="28">
        <f t="shared" si="16"/>
        <v>19</v>
      </c>
      <c r="K46" s="28">
        <f t="shared" si="17"/>
        <v>569</v>
      </c>
    </row>
    <row r="47" spans="1:11" x14ac:dyDescent="0.2">
      <c r="A47" s="24" t="s">
        <v>69</v>
      </c>
      <c r="B47" s="25" t="s">
        <v>119</v>
      </c>
      <c r="C47" s="26">
        <v>2800</v>
      </c>
      <c r="D47" s="26">
        <v>2800</v>
      </c>
      <c r="E47" s="26">
        <v>100</v>
      </c>
      <c r="F47" s="26">
        <v>0</v>
      </c>
      <c r="G47" s="27">
        <v>98.78</v>
      </c>
      <c r="H47" s="26">
        <f t="shared" si="15"/>
        <v>98.78</v>
      </c>
      <c r="I47" s="26">
        <f t="shared" si="4"/>
        <v>98.78</v>
      </c>
      <c r="J47" s="28">
        <f t="shared" si="16"/>
        <v>1.2199999999999989</v>
      </c>
      <c r="K47" s="28">
        <f t="shared" si="17"/>
        <v>2701.22</v>
      </c>
    </row>
    <row r="48" spans="1:11" hidden="1" x14ac:dyDescent="0.2">
      <c r="A48" s="24" t="s">
        <v>70</v>
      </c>
      <c r="B48" s="25" t="s">
        <v>120</v>
      </c>
      <c r="C48" s="26"/>
      <c r="D48" s="26"/>
      <c r="E48" s="26"/>
      <c r="F48" s="26">
        <v>0</v>
      </c>
      <c r="G48" s="27">
        <v>0</v>
      </c>
      <c r="H48" s="26">
        <f t="shared" si="15"/>
        <v>0</v>
      </c>
      <c r="I48" s="26">
        <f t="shared" si="4"/>
        <v>0</v>
      </c>
      <c r="J48" s="28">
        <f t="shared" si="16"/>
        <v>0</v>
      </c>
      <c r="K48" s="28">
        <f t="shared" si="17"/>
        <v>0</v>
      </c>
    </row>
    <row r="49" spans="1:11" s="5" customFormat="1" x14ac:dyDescent="0.2">
      <c r="A49" s="22" t="s">
        <v>97</v>
      </c>
      <c r="B49" s="22" t="s">
        <v>100</v>
      </c>
      <c r="C49" s="23">
        <f t="shared" ref="C49:H49" si="18">SUM(C50:C55)</f>
        <v>218800</v>
      </c>
      <c r="D49" s="23">
        <f t="shared" si="18"/>
        <v>218800</v>
      </c>
      <c r="E49" s="23">
        <f t="shared" si="18"/>
        <v>5600</v>
      </c>
      <c r="F49" s="23">
        <f t="shared" si="18"/>
        <v>0</v>
      </c>
      <c r="G49" s="23">
        <f t="shared" si="18"/>
        <v>0</v>
      </c>
      <c r="H49" s="23">
        <f t="shared" si="18"/>
        <v>0</v>
      </c>
      <c r="I49" s="23">
        <f t="shared" si="4"/>
        <v>0</v>
      </c>
      <c r="J49" s="23">
        <f>SUM(J50:J55)</f>
        <v>5600</v>
      </c>
      <c r="K49" s="23">
        <f>SUM(K50:K55)</f>
        <v>218800</v>
      </c>
    </row>
    <row r="50" spans="1:11" hidden="1" x14ac:dyDescent="0.2">
      <c r="A50" s="24" t="s">
        <v>71</v>
      </c>
      <c r="B50" s="25" t="s">
        <v>72</v>
      </c>
      <c r="C50" s="26"/>
      <c r="D50" s="26"/>
      <c r="E50" s="26"/>
      <c r="F50" s="26">
        <v>0</v>
      </c>
      <c r="G50" s="27">
        <v>0</v>
      </c>
      <c r="H50" s="26">
        <f>+F50+G50</f>
        <v>0</v>
      </c>
      <c r="I50" s="26">
        <f t="shared" si="4"/>
        <v>0</v>
      </c>
      <c r="J50" s="28">
        <f>+E50-H50</f>
        <v>0</v>
      </c>
      <c r="K50" s="28">
        <f>+D50-H50</f>
        <v>0</v>
      </c>
    </row>
    <row r="51" spans="1:11" hidden="1" x14ac:dyDescent="0.2">
      <c r="A51" s="24" t="s">
        <v>73</v>
      </c>
      <c r="B51" s="25" t="s">
        <v>74</v>
      </c>
      <c r="C51" s="26"/>
      <c r="D51" s="26"/>
      <c r="E51" s="26"/>
      <c r="F51" s="26">
        <v>0</v>
      </c>
      <c r="G51" s="27">
        <v>0</v>
      </c>
      <c r="H51" s="26">
        <f t="shared" ref="H51:H55" si="19">+F51+G51</f>
        <v>0</v>
      </c>
      <c r="I51" s="26">
        <f t="shared" si="4"/>
        <v>0</v>
      </c>
      <c r="J51" s="28">
        <f t="shared" ref="J51:J55" si="20">+E51-H51</f>
        <v>0</v>
      </c>
      <c r="K51" s="28">
        <f t="shared" ref="K51:K55" si="21">+D51-H51</f>
        <v>0</v>
      </c>
    </row>
    <row r="52" spans="1:11" x14ac:dyDescent="0.2">
      <c r="A52" s="24" t="s">
        <v>75</v>
      </c>
      <c r="B52" s="25" t="s">
        <v>76</v>
      </c>
      <c r="C52" s="26">
        <v>2800</v>
      </c>
      <c r="D52" s="26">
        <v>2800</v>
      </c>
      <c r="E52" s="26">
        <v>100</v>
      </c>
      <c r="F52" s="26">
        <v>0</v>
      </c>
      <c r="G52" s="27">
        <v>0</v>
      </c>
      <c r="H52" s="26">
        <f t="shared" si="19"/>
        <v>0</v>
      </c>
      <c r="I52" s="26">
        <f t="shared" si="4"/>
        <v>0</v>
      </c>
      <c r="J52" s="28">
        <f t="shared" si="20"/>
        <v>100</v>
      </c>
      <c r="K52" s="28">
        <f t="shared" si="21"/>
        <v>2800</v>
      </c>
    </row>
    <row r="53" spans="1:11" x14ac:dyDescent="0.2">
      <c r="A53" s="24" t="s">
        <v>77</v>
      </c>
      <c r="B53" s="25" t="s">
        <v>78</v>
      </c>
      <c r="C53" s="26">
        <v>66000</v>
      </c>
      <c r="D53" s="26">
        <v>66000</v>
      </c>
      <c r="E53" s="26">
        <v>5500</v>
      </c>
      <c r="F53" s="26">
        <v>0</v>
      </c>
      <c r="G53" s="27">
        <v>0</v>
      </c>
      <c r="H53" s="26">
        <f t="shared" si="19"/>
        <v>0</v>
      </c>
      <c r="I53" s="26">
        <f t="shared" si="4"/>
        <v>0</v>
      </c>
      <c r="J53" s="28">
        <f t="shared" si="20"/>
        <v>5500</v>
      </c>
      <c r="K53" s="28">
        <f t="shared" si="21"/>
        <v>66000</v>
      </c>
    </row>
    <row r="54" spans="1:11" x14ac:dyDescent="0.2">
      <c r="A54" s="24" t="s">
        <v>79</v>
      </c>
      <c r="B54" s="25" t="s">
        <v>80</v>
      </c>
      <c r="C54" s="26">
        <v>150000</v>
      </c>
      <c r="D54" s="26">
        <v>150000</v>
      </c>
      <c r="E54" s="26">
        <v>0</v>
      </c>
      <c r="F54" s="26">
        <v>0</v>
      </c>
      <c r="G54" s="27">
        <v>0</v>
      </c>
      <c r="H54" s="26">
        <f t="shared" si="19"/>
        <v>0</v>
      </c>
      <c r="I54" s="26">
        <f t="shared" si="4"/>
        <v>0</v>
      </c>
      <c r="J54" s="28">
        <f t="shared" si="20"/>
        <v>0</v>
      </c>
      <c r="K54" s="28">
        <f t="shared" si="21"/>
        <v>150000</v>
      </c>
    </row>
    <row r="55" spans="1:11" hidden="1" x14ac:dyDescent="0.2">
      <c r="A55" s="24" t="s">
        <v>81</v>
      </c>
      <c r="B55" s="25" t="s">
        <v>122</v>
      </c>
      <c r="C55" s="26"/>
      <c r="D55" s="26"/>
      <c r="E55" s="26"/>
      <c r="F55" s="26">
        <v>0</v>
      </c>
      <c r="G55" s="27">
        <v>0</v>
      </c>
      <c r="H55" s="26">
        <f t="shared" si="19"/>
        <v>0</v>
      </c>
      <c r="I55" s="26">
        <f t="shared" si="4"/>
        <v>0</v>
      </c>
      <c r="J55" s="28">
        <f t="shared" si="20"/>
        <v>0</v>
      </c>
      <c r="K55" s="28">
        <f t="shared" si="21"/>
        <v>0</v>
      </c>
    </row>
    <row r="56" spans="1:11" x14ac:dyDescent="0.2">
      <c r="A56" s="22" t="s">
        <v>98</v>
      </c>
      <c r="B56" s="22" t="s">
        <v>82</v>
      </c>
      <c r="C56" s="23">
        <f>SUM(C57:C60)</f>
        <v>127600</v>
      </c>
      <c r="D56" s="23">
        <f t="shared" ref="D56:K56" si="22">SUM(D57:D60)</f>
        <v>127600</v>
      </c>
      <c r="E56" s="23">
        <f t="shared" si="22"/>
        <v>11100</v>
      </c>
      <c r="F56" s="23">
        <f t="shared" si="22"/>
        <v>0</v>
      </c>
      <c r="G56" s="23">
        <f t="shared" si="22"/>
        <v>932</v>
      </c>
      <c r="H56" s="23">
        <f t="shared" si="22"/>
        <v>932</v>
      </c>
      <c r="I56" s="23">
        <f t="shared" si="4"/>
        <v>8.4</v>
      </c>
      <c r="J56" s="23">
        <f t="shared" si="22"/>
        <v>10168</v>
      </c>
      <c r="K56" s="23">
        <f t="shared" si="22"/>
        <v>126668</v>
      </c>
    </row>
    <row r="57" spans="1:11" x14ac:dyDescent="0.2">
      <c r="A57" s="24" t="s">
        <v>83</v>
      </c>
      <c r="B57" s="25" t="s">
        <v>84</v>
      </c>
      <c r="C57" s="26">
        <v>6000</v>
      </c>
      <c r="D57" s="26">
        <v>6000</v>
      </c>
      <c r="E57" s="26">
        <v>500</v>
      </c>
      <c r="F57" s="26">
        <v>0</v>
      </c>
      <c r="G57" s="27">
        <v>0</v>
      </c>
      <c r="H57" s="26">
        <f>+F57+G57</f>
        <v>0</v>
      </c>
      <c r="I57" s="26">
        <f t="shared" si="4"/>
        <v>0</v>
      </c>
      <c r="J57" s="28">
        <f>+E57-H57</f>
        <v>500</v>
      </c>
      <c r="K57" s="28">
        <f>+D57-H57</f>
        <v>6000</v>
      </c>
    </row>
    <row r="58" spans="1:11" x14ac:dyDescent="0.2">
      <c r="A58" s="24" t="s">
        <v>85</v>
      </c>
      <c r="B58" s="25" t="s">
        <v>121</v>
      </c>
      <c r="C58" s="26">
        <v>54400</v>
      </c>
      <c r="D58" s="26">
        <v>54400</v>
      </c>
      <c r="E58" s="26">
        <v>5000</v>
      </c>
      <c r="F58" s="26">
        <v>0</v>
      </c>
      <c r="G58" s="27">
        <v>400</v>
      </c>
      <c r="H58" s="26">
        <f t="shared" ref="H58:H60" si="23">+F58+G58</f>
        <v>400</v>
      </c>
      <c r="I58" s="26">
        <f t="shared" si="4"/>
        <v>8</v>
      </c>
      <c r="J58" s="28">
        <f t="shared" ref="J58:J60" si="24">+E58-H58</f>
        <v>4600</v>
      </c>
      <c r="K58" s="28">
        <f t="shared" ref="K58:K60" si="25">+D58-H58</f>
        <v>54000</v>
      </c>
    </row>
    <row r="59" spans="1:11" hidden="1" x14ac:dyDescent="0.2">
      <c r="A59" s="24" t="s">
        <v>86</v>
      </c>
      <c r="B59" s="25" t="s">
        <v>87</v>
      </c>
      <c r="C59" s="26"/>
      <c r="D59" s="26"/>
      <c r="E59" s="26"/>
      <c r="F59" s="26">
        <v>0</v>
      </c>
      <c r="G59" s="27">
        <v>0</v>
      </c>
      <c r="H59" s="26">
        <f t="shared" si="23"/>
        <v>0</v>
      </c>
      <c r="I59" s="26">
        <f t="shared" si="4"/>
        <v>0</v>
      </c>
      <c r="J59" s="28">
        <f t="shared" si="24"/>
        <v>0</v>
      </c>
      <c r="K59" s="28">
        <f t="shared" si="25"/>
        <v>0</v>
      </c>
    </row>
    <row r="60" spans="1:11" x14ac:dyDescent="0.2">
      <c r="A60" s="24" t="s">
        <v>88</v>
      </c>
      <c r="B60" s="25" t="s">
        <v>123</v>
      </c>
      <c r="C60" s="26">
        <v>67200</v>
      </c>
      <c r="D60" s="26">
        <v>67200</v>
      </c>
      <c r="E60" s="26">
        <v>5600</v>
      </c>
      <c r="F60" s="26">
        <v>0</v>
      </c>
      <c r="G60" s="27">
        <v>532</v>
      </c>
      <c r="H60" s="26">
        <f t="shared" si="23"/>
        <v>532</v>
      </c>
      <c r="I60" s="26">
        <f t="shared" si="4"/>
        <v>9.5</v>
      </c>
      <c r="J60" s="28">
        <f t="shared" si="24"/>
        <v>5068</v>
      </c>
      <c r="K60" s="28">
        <f t="shared" si="25"/>
        <v>66668</v>
      </c>
    </row>
    <row r="61" spans="1:11" hidden="1" x14ac:dyDescent="0.2">
      <c r="A61" s="7">
        <v>9</v>
      </c>
      <c r="B61" s="7" t="s">
        <v>89</v>
      </c>
      <c r="C61" s="8">
        <f>+C62</f>
        <v>0</v>
      </c>
      <c r="D61" s="8">
        <f t="shared" ref="D61:K61" si="26">+D62</f>
        <v>0</v>
      </c>
      <c r="E61" s="8">
        <f t="shared" si="26"/>
        <v>0</v>
      </c>
      <c r="F61" s="8">
        <f t="shared" si="26"/>
        <v>0</v>
      </c>
      <c r="G61" s="8">
        <f t="shared" si="26"/>
        <v>0</v>
      </c>
      <c r="H61" s="8">
        <f t="shared" si="26"/>
        <v>0</v>
      </c>
      <c r="I61" s="8">
        <f t="shared" si="4"/>
        <v>0</v>
      </c>
      <c r="J61" s="8">
        <f t="shared" si="26"/>
        <v>0</v>
      </c>
      <c r="K61" s="8">
        <f t="shared" si="26"/>
        <v>0</v>
      </c>
    </row>
    <row r="62" spans="1:11" hidden="1" x14ac:dyDescent="0.2">
      <c r="A62" s="15" t="s">
        <v>90</v>
      </c>
      <c r="B62" s="9" t="s">
        <v>91</v>
      </c>
      <c r="C62" s="10">
        <v>0</v>
      </c>
      <c r="D62" s="11"/>
      <c r="E62" s="10"/>
      <c r="F62" s="12">
        <v>0</v>
      </c>
      <c r="G62" s="13">
        <v>0</v>
      </c>
      <c r="H62" s="12">
        <f>+F62+G62</f>
        <v>0</v>
      </c>
      <c r="I62" s="12">
        <f t="shared" si="4"/>
        <v>0</v>
      </c>
      <c r="J62" s="14">
        <f>+E62-H62</f>
        <v>0</v>
      </c>
      <c r="K62" s="14">
        <f>+D62-H62</f>
        <v>0</v>
      </c>
    </row>
    <row r="68" spans="2:9" x14ac:dyDescent="0.2">
      <c r="B68" s="1"/>
      <c r="D68" s="6"/>
      <c r="E68" s="2"/>
      <c r="I68" s="2"/>
    </row>
    <row r="69" spans="2:9" x14ac:dyDescent="0.2">
      <c r="D69" s="6"/>
      <c r="I69" s="4"/>
    </row>
    <row r="70" spans="2:9" x14ac:dyDescent="0.2">
      <c r="D70" s="6"/>
      <c r="I70" s="4"/>
    </row>
    <row r="71" spans="2:9" x14ac:dyDescent="0.2">
      <c r="D71" s="6"/>
      <c r="E71" s="4"/>
      <c r="H71" s="4"/>
      <c r="I71" s="4"/>
    </row>
    <row r="72" spans="2:9" x14ac:dyDescent="0.2">
      <c r="D72" s="6"/>
      <c r="E72" s="4"/>
      <c r="H72" s="4"/>
      <c r="I72" s="4"/>
    </row>
  </sheetData>
  <mergeCells count="1">
    <mergeCell ref="A2:B2"/>
  </mergeCells>
  <printOptions horizontalCentered="1"/>
  <pageMargins left="0.25" right="0.25" top="0.75" bottom="0.75" header="0.3" footer="0.3"/>
  <pageSetup paperSize="5" scale="80" orientation="landscape" r:id="rId1"/>
  <headerFooter>
    <oddHeader>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Victor-IT</cp:lastModifiedBy>
  <cp:lastPrinted>2019-02-14T21:08:15Z</cp:lastPrinted>
  <dcterms:created xsi:type="dcterms:W3CDTF">2019-01-18T20:50:12Z</dcterms:created>
  <dcterms:modified xsi:type="dcterms:W3CDTF">2019-02-14T21:11:57Z</dcterms:modified>
</cp:coreProperties>
</file>